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855" windowHeight="9045" tabRatio="604" activeTab="0"/>
  </bookViews>
  <sheets>
    <sheet name="tokudb comparison" sheetId="1" r:id="rId1"/>
  </sheets>
  <definedNames/>
  <calcPr fullCalcOnLoad="1"/>
</workbook>
</file>

<file path=xl/sharedStrings.xml><?xml version="1.0" encoding="utf-8"?>
<sst xmlns="http://schemas.openxmlformats.org/spreadsheetml/2006/main" count="158" uniqueCount="128">
  <si>
    <t>MARIA</t>
  </si>
  <si>
    <t>Page</t>
  </si>
  <si>
    <t>video_inno</t>
  </si>
  <si>
    <t>InnoDB</t>
  </si>
  <si>
    <t>Compact</t>
  </si>
  <si>
    <t>video_ma</t>
  </si>
  <si>
    <t>video_my</t>
  </si>
  <si>
    <t>MyISAM</t>
  </si>
  <si>
    <t>Dynamic</t>
  </si>
  <si>
    <t>video_toku</t>
  </si>
  <si>
    <t>TokuDB</t>
  </si>
  <si>
    <t>Table</t>
  </si>
  <si>
    <t>Engine</t>
  </si>
  <si>
    <t>Row format</t>
  </si>
  <si>
    <t>Rows</t>
  </si>
  <si>
    <t>1 min 47.40 sec</t>
  </si>
  <si>
    <t>insert into video_xxx   select * from video</t>
  </si>
  <si>
    <t>video_myfix</t>
  </si>
  <si>
    <t>Fixed</t>
  </si>
  <si>
    <t>4.91 sec</t>
  </si>
  <si>
    <t>select count(*) from video_xxx</t>
  </si>
  <si>
    <t>0.00 sec</t>
  </si>
  <si>
    <t>0.03 sec</t>
  </si>
  <si>
    <t>select min(date), max(date) from video_xxx</t>
  </si>
  <si>
    <t>Key lookup</t>
  </si>
  <si>
    <t>select count(*) from video_xxx where date = '2010-11-11'</t>
  </si>
  <si>
    <t>0.08 sec</t>
  </si>
  <si>
    <t>video (model)</t>
  </si>
  <si>
    <t>0.24 sec</t>
  </si>
  <si>
    <t>video_bh (model)</t>
  </si>
  <si>
    <t>BLACKHOLE</t>
  </si>
  <si>
    <t>Key lookup using index</t>
  </si>
  <si>
    <t>Size on disk [MB]</t>
  </si>
  <si>
    <t>Bulk insert</t>
  </si>
  <si>
    <t>1 hour 19 min 50.05 sec</t>
  </si>
  <si>
    <t>0.06 sec</t>
  </si>
  <si>
    <t>35.94 sec</t>
  </si>
  <si>
    <t>7 min 31.44 sec</t>
  </si>
  <si>
    <t>0.02 sec</t>
  </si>
  <si>
    <t>0.14 sec</t>
  </si>
  <si>
    <t>4 min 43.00 sec</t>
  </si>
  <si>
    <t>0.04 sec</t>
  </si>
  <si>
    <t>5 min 13.39 sec</t>
  </si>
  <si>
    <t>insert into video_bh select * from video_xxx where date = '2010-11-11'</t>
  </si>
  <si>
    <t>Bulk update</t>
  </si>
  <si>
    <t>8 min 59.16 sec</t>
  </si>
  <si>
    <t>Key lookup 1</t>
  </si>
  <si>
    <t>select count(*) from video_xxx where artist like 'a%'</t>
  </si>
  <si>
    <t>19 min 13.58 sec</t>
  </si>
  <si>
    <t>20 min 41.74 sec</t>
  </si>
  <si>
    <t>49 min 3.83 sec</t>
  </si>
  <si>
    <t>45 min 19.23 sec</t>
  </si>
  <si>
    <t>7.07 sec</t>
  </si>
  <si>
    <t>7.94 sec</t>
  </si>
  <si>
    <t>3 min 0.92 sec</t>
  </si>
  <si>
    <t>13.46 sec</t>
  </si>
  <si>
    <t>0.63 sec</t>
  </si>
  <si>
    <t>Bulk delete</t>
  </si>
  <si>
    <t>delete from video_xxx where artist like 'ni%';</t>
  </si>
  <si>
    <t>34.46 sec</t>
  </si>
  <si>
    <t>4 min 14.21 sec</t>
  </si>
  <si>
    <t>4 min 16.38 sec</t>
  </si>
  <si>
    <t>3 min 23.64 sec</t>
  </si>
  <si>
    <t>3 min 19.30 sec</t>
  </si>
  <si>
    <t>Affected rows</t>
  </si>
  <si>
    <t>Bulk in parallel (comment)</t>
  </si>
  <si>
    <t>Bulk in parallel (insert)</t>
  </si>
  <si>
    <t>Bulk in parallel (delete)</t>
  </si>
  <si>
    <t>insert into video_xxx select * from video_temp</t>
  </si>
  <si>
    <t>delete from video_xxx where artist like 'ma%'</t>
  </si>
  <si>
    <t>made in parallel</t>
  </si>
  <si>
    <t>table lock timeout</t>
  </si>
  <si>
    <t>table lock</t>
  </si>
  <si>
    <t>BUG</t>
  </si>
  <si>
    <t>table lock, dele first</t>
  </si>
  <si>
    <t>Key lookup using index 1</t>
  </si>
  <si>
    <t>insert into video_bh select * from video_xxx where artist like 'a%'</t>
  </si>
  <si>
    <t>27.20 sec</t>
  </si>
  <si>
    <t>2 min 53.47 sec</t>
  </si>
  <si>
    <t>4 min 4.56 sec</t>
  </si>
  <si>
    <t>2 min 35.31 sec</t>
  </si>
  <si>
    <t>2 min 36.75 sec</t>
  </si>
  <si>
    <t>9 min 8.00 sec</t>
  </si>
  <si>
    <t>2 min 10.00 sec</t>
  </si>
  <si>
    <t>2 min 0.00 sec</t>
  </si>
  <si>
    <t>7 min 0.00 sec</t>
  </si>
  <si>
    <t>3 min 0.00 sec</t>
  </si>
  <si>
    <t>14 min 0.00 sec</t>
  </si>
  <si>
    <t>12 min 0.00 sec</t>
  </si>
  <si>
    <t>11 min 0.00 sec</t>
  </si>
  <si>
    <t>Count all</t>
  </si>
  <si>
    <t>Agregate all</t>
  </si>
  <si>
    <t>video_toku1</t>
  </si>
  <si>
    <t>video_pbxt</t>
  </si>
  <si>
    <t>4 min 37.10 sec</t>
  </si>
  <si>
    <t>Data size from status [MB]</t>
  </si>
  <si>
    <t>8 min 50.17 sec</t>
  </si>
  <si>
    <t>19.08 sec</t>
  </si>
  <si>
    <t>0.26 sec</t>
  </si>
  <si>
    <t>18.54 sec</t>
  </si>
  <si>
    <t>0.01 sec</t>
  </si>
  <si>
    <t>0.44 sec</t>
  </si>
  <si>
    <t>7.22 sec</t>
  </si>
  <si>
    <t>PBXT</t>
  </si>
  <si>
    <t>NOT TESTED</t>
  </si>
  <si>
    <t>5 hour ++</t>
  </si>
  <si>
    <t>1 hour 30 min</t>
  </si>
  <si>
    <t>0.15 sec</t>
  </si>
  <si>
    <t>8.89 sec</t>
  </si>
  <si>
    <t>0.80 sec</t>
  </si>
  <si>
    <t>20.36 sec</t>
  </si>
  <si>
    <t>2.95 sec</t>
  </si>
  <si>
    <t>update video_xxx set artist=concat(artist,' ok')</t>
  </si>
  <si>
    <t>5 min 27.69 sec</t>
  </si>
  <si>
    <t>43 min 54.05 sec</t>
  </si>
  <si>
    <t>4 min 0.00 sec</t>
  </si>
  <si>
    <t>6 min 26.00 sec</t>
  </si>
  <si>
    <t>8 hour ++</t>
  </si>
  <si>
    <t>10 hour ++</t>
  </si>
  <si>
    <t>27.67 sec</t>
  </si>
  <si>
    <t>1 min 32.66 sec</t>
  </si>
  <si>
    <t>0.13 sec</t>
  </si>
  <si>
    <t>0.93 sec</t>
  </si>
  <si>
    <t>16.61 sec</t>
  </si>
  <si>
    <t>video_pbxt1</t>
  </si>
  <si>
    <t>14 min 10.00 sec</t>
  </si>
  <si>
    <t>14 min 50.00 sec</t>
  </si>
  <si>
    <t>Recovery time: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</si>
</sst>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6">
    <font>
      <sz val="12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2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3" fontId="0" fillId="0" borderId="1" xfId="0" applyNumberFormat="1" applyBorder="1" applyAlignment="1">
      <alignment/>
    </xf>
    <xf numFmtId="0" fontId="0" fillId="0" borderId="0" xfId="0" applyAlignment="1">
      <alignment/>
    </xf>
    <xf numFmtId="0" fontId="3" fillId="2" borderId="1" xfId="0" applyFont="1" applyFill="1" applyBorder="1" applyAlignment="1">
      <alignment horizontal="right"/>
    </xf>
    <xf numFmtId="0" fontId="0" fillId="3" borderId="1" xfId="0" applyFont="1" applyFill="1" applyBorder="1" applyAlignment="1">
      <alignment horizontal="center"/>
    </xf>
    <xf numFmtId="3" fontId="0" fillId="3" borderId="1" xfId="0" applyNumberFormat="1" applyFont="1" applyFill="1" applyBorder="1" applyAlignment="1">
      <alignment/>
    </xf>
    <xf numFmtId="0" fontId="0" fillId="3" borderId="1" xfId="0" applyFont="1" applyFill="1" applyBorder="1" applyAlignment="1">
      <alignment horizontal="right"/>
    </xf>
    <xf numFmtId="3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right"/>
    </xf>
    <xf numFmtId="20" fontId="0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0"/>
  <sheetViews>
    <sheetView tabSelected="1" workbookViewId="0" topLeftCell="A1">
      <pane xSplit="3" ySplit="3" topLeftCell="J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3" sqref="C3"/>
    </sheetView>
  </sheetViews>
  <sheetFormatPr defaultColWidth="8.88671875" defaultRowHeight="15"/>
  <cols>
    <col min="1" max="1" width="2.88671875" style="0" customWidth="1"/>
    <col min="2" max="2" width="23.21484375" style="0" bestFit="1" customWidth="1"/>
    <col min="3" max="3" width="12.6640625" style="0" bestFit="1" customWidth="1"/>
    <col min="4" max="4" width="12.4453125" style="3" bestFit="1" customWidth="1"/>
    <col min="5" max="5" width="15.77734375" style="3" bestFit="1" customWidth="1"/>
    <col min="6" max="6" width="19.77734375" style="0" bestFit="1" customWidth="1"/>
    <col min="7" max="11" width="15.88671875" style="0" customWidth="1"/>
    <col min="12" max="12" width="16.4453125" style="0" customWidth="1"/>
    <col min="13" max="13" width="15.88671875" style="0" customWidth="1"/>
    <col min="14" max="14" width="55.88671875" style="0" bestFit="1" customWidth="1"/>
    <col min="15" max="16" width="13.77734375" style="0" customWidth="1"/>
  </cols>
  <sheetData>
    <row r="2" spans="3:11" ht="15">
      <c r="C2" t="s">
        <v>127</v>
      </c>
      <c r="J2" t="s">
        <v>106</v>
      </c>
      <c r="K2" t="s">
        <v>118</v>
      </c>
    </row>
    <row r="3" spans="2:13" ht="15.75">
      <c r="B3" s="6" t="s">
        <v>11</v>
      </c>
      <c r="C3" s="6" t="s">
        <v>64</v>
      </c>
      <c r="D3" s="2" t="s">
        <v>27</v>
      </c>
      <c r="E3" s="2" t="s">
        <v>29</v>
      </c>
      <c r="F3" s="2" t="s">
        <v>2</v>
      </c>
      <c r="G3" s="2" t="s">
        <v>5</v>
      </c>
      <c r="H3" s="2" t="s">
        <v>6</v>
      </c>
      <c r="I3" s="2" t="s">
        <v>17</v>
      </c>
      <c r="J3" s="2" t="s">
        <v>93</v>
      </c>
      <c r="K3" s="2" t="s">
        <v>124</v>
      </c>
      <c r="L3" s="2" t="s">
        <v>9</v>
      </c>
      <c r="M3" s="2" t="s">
        <v>92</v>
      </c>
    </row>
    <row r="4" spans="2:13" ht="15.75">
      <c r="B4" s="6" t="s">
        <v>12</v>
      </c>
      <c r="C4" s="1"/>
      <c r="D4" s="7" t="s">
        <v>0</v>
      </c>
      <c r="E4" s="7" t="s">
        <v>30</v>
      </c>
      <c r="F4" s="1" t="s">
        <v>3</v>
      </c>
      <c r="G4" s="1" t="s">
        <v>0</v>
      </c>
      <c r="H4" s="1" t="s">
        <v>7</v>
      </c>
      <c r="I4" s="1" t="s">
        <v>7</v>
      </c>
      <c r="J4" s="1" t="s">
        <v>103</v>
      </c>
      <c r="K4" s="1" t="s">
        <v>103</v>
      </c>
      <c r="L4" s="1" t="s">
        <v>10</v>
      </c>
      <c r="M4" s="1" t="s">
        <v>10</v>
      </c>
    </row>
    <row r="5" spans="2:13" ht="15.75">
      <c r="B5" s="6" t="s">
        <v>13</v>
      </c>
      <c r="C5" s="1"/>
      <c r="D5" s="7" t="s">
        <v>1</v>
      </c>
      <c r="E5" s="7" t="s">
        <v>8</v>
      </c>
      <c r="F5" s="1" t="s">
        <v>4</v>
      </c>
      <c r="G5" s="1" t="s">
        <v>1</v>
      </c>
      <c r="H5" s="1" t="s">
        <v>8</v>
      </c>
      <c r="I5" s="1" t="s">
        <v>18</v>
      </c>
      <c r="J5" s="1" t="s">
        <v>8</v>
      </c>
      <c r="K5" s="1" t="s">
        <v>8</v>
      </c>
      <c r="L5" s="1" t="s">
        <v>8</v>
      </c>
      <c r="M5" s="1" t="s">
        <v>8</v>
      </c>
    </row>
    <row r="6" spans="2:13" ht="15.75">
      <c r="B6" s="6" t="s">
        <v>14</v>
      </c>
      <c r="C6" s="4"/>
      <c r="D6" s="8">
        <v>10875440</v>
      </c>
      <c r="E6" s="8">
        <v>0</v>
      </c>
      <c r="F6" s="4">
        <v>10875440</v>
      </c>
      <c r="G6" s="4">
        <v>10875440</v>
      </c>
      <c r="H6" s="4">
        <v>10875440</v>
      </c>
      <c r="I6" s="4">
        <v>10875440</v>
      </c>
      <c r="J6" s="4">
        <v>10875440</v>
      </c>
      <c r="K6" s="4">
        <v>10875440</v>
      </c>
      <c r="L6" s="4">
        <v>10875440</v>
      </c>
      <c r="M6" s="4">
        <v>10875440</v>
      </c>
    </row>
    <row r="7" spans="2:13" ht="15.75">
      <c r="B7" s="6" t="s">
        <v>32</v>
      </c>
      <c r="C7" s="10"/>
      <c r="D7" s="8"/>
      <c r="E7" s="8"/>
      <c r="F7" s="10">
        <f>3.1*1024</f>
        <v>3174.4</v>
      </c>
      <c r="G7" s="10">
        <f>1.4*1024</f>
        <v>1433.6</v>
      </c>
      <c r="H7" s="10">
        <f>1.3*1024</f>
        <v>1331.2</v>
      </c>
      <c r="I7" s="10">
        <f>2.8*1024</f>
        <v>2867.2</v>
      </c>
      <c r="J7" s="10">
        <f>3.7*1024</f>
        <v>3788.8</v>
      </c>
      <c r="K7" s="10">
        <f>3.7*1024</f>
        <v>3788.8</v>
      </c>
      <c r="L7" s="10">
        <v>558</v>
      </c>
      <c r="M7" s="10">
        <v>687</v>
      </c>
    </row>
    <row r="8" spans="2:13" ht="15.75">
      <c r="B8" s="6" t="s">
        <v>95</v>
      </c>
      <c r="C8" s="10"/>
      <c r="D8" s="8"/>
      <c r="E8" s="8"/>
      <c r="F8" s="10">
        <f>1725956096/1024/1024</f>
        <v>1646</v>
      </c>
      <c r="G8" s="10">
        <f>1020428288/1024/1024</f>
        <v>973.15625</v>
      </c>
      <c r="H8" s="10">
        <f>905792368/1024/1024</f>
        <v>863.8309173583984</v>
      </c>
      <c r="I8" s="10">
        <f>2512226640/1024/1024</f>
        <v>2395.8460235595703</v>
      </c>
      <c r="J8" s="10">
        <f>2653608384/1024/1024</f>
        <v>2530.6781616210938</v>
      </c>
      <c r="K8" s="10">
        <f>2653608384/1024/1024</f>
        <v>2530.6781616210938</v>
      </c>
      <c r="L8" s="10">
        <f>846025688/1024/1024</f>
        <v>806.8329696655273</v>
      </c>
      <c r="M8" s="10">
        <f>860833560/1024/1024</f>
        <v>820.9548568725586</v>
      </c>
    </row>
    <row r="9" spans="2:14" ht="15.75">
      <c r="B9" s="6" t="s">
        <v>33</v>
      </c>
      <c r="C9" s="4">
        <v>10875440</v>
      </c>
      <c r="D9" s="9"/>
      <c r="E9" s="9"/>
      <c r="F9" s="11" t="s">
        <v>34</v>
      </c>
      <c r="G9" s="11" t="s">
        <v>37</v>
      </c>
      <c r="H9" s="11" t="s">
        <v>40</v>
      </c>
      <c r="I9" s="11" t="s">
        <v>42</v>
      </c>
      <c r="J9" s="13" t="s">
        <v>105</v>
      </c>
      <c r="K9" s="13" t="s">
        <v>117</v>
      </c>
      <c r="L9" s="11" t="s">
        <v>15</v>
      </c>
      <c r="M9" s="11" t="s">
        <v>94</v>
      </c>
      <c r="N9" s="5" t="s">
        <v>16</v>
      </c>
    </row>
    <row r="10" spans="2:14" ht="15.75">
      <c r="B10" s="6" t="s">
        <v>44</v>
      </c>
      <c r="C10" s="4">
        <v>10875440</v>
      </c>
      <c r="D10" s="9"/>
      <c r="E10" s="9"/>
      <c r="F10" s="11" t="s">
        <v>51</v>
      </c>
      <c r="G10" s="11" t="s">
        <v>50</v>
      </c>
      <c r="H10" s="11" t="s">
        <v>49</v>
      </c>
      <c r="I10" s="11" t="s">
        <v>48</v>
      </c>
      <c r="J10" s="11" t="s">
        <v>114</v>
      </c>
      <c r="K10" s="11"/>
      <c r="L10" s="11" t="s">
        <v>45</v>
      </c>
      <c r="M10" s="11" t="s">
        <v>96</v>
      </c>
      <c r="N10" s="5" t="s">
        <v>112</v>
      </c>
    </row>
    <row r="11" spans="2:14" ht="15.75">
      <c r="B11" s="6" t="s">
        <v>57</v>
      </c>
      <c r="C11" s="4">
        <v>68155</v>
      </c>
      <c r="D11" s="9"/>
      <c r="E11" s="9"/>
      <c r="F11" s="11" t="s">
        <v>63</v>
      </c>
      <c r="G11" s="11" t="s">
        <v>62</v>
      </c>
      <c r="H11" s="11" t="s">
        <v>61</v>
      </c>
      <c r="I11" s="11" t="s">
        <v>60</v>
      </c>
      <c r="J11" s="11" t="s">
        <v>111</v>
      </c>
      <c r="K11" s="11" t="s">
        <v>119</v>
      </c>
      <c r="L11" s="11" t="s">
        <v>59</v>
      </c>
      <c r="M11" s="11" t="s">
        <v>97</v>
      </c>
      <c r="N11" s="5" t="s">
        <v>58</v>
      </c>
    </row>
    <row r="12" spans="2:14" ht="15.75">
      <c r="B12" s="6" t="s">
        <v>66</v>
      </c>
      <c r="C12" s="4">
        <v>68155</v>
      </c>
      <c r="D12" s="9"/>
      <c r="E12" s="9"/>
      <c r="F12" s="12" t="s">
        <v>83</v>
      </c>
      <c r="G12" s="12" t="s">
        <v>84</v>
      </c>
      <c r="H12" s="12" t="s">
        <v>86</v>
      </c>
      <c r="I12" s="12" t="s">
        <v>88</v>
      </c>
      <c r="J12" s="12" t="s">
        <v>115</v>
      </c>
      <c r="K12" s="12" t="s">
        <v>125</v>
      </c>
      <c r="L12" s="13" t="s">
        <v>73</v>
      </c>
      <c r="M12" s="13" t="s">
        <v>104</v>
      </c>
      <c r="N12" s="5" t="s">
        <v>68</v>
      </c>
    </row>
    <row r="13" spans="2:14" ht="15.75">
      <c r="B13" s="6" t="s">
        <v>67</v>
      </c>
      <c r="C13" s="4">
        <v>274705</v>
      </c>
      <c r="D13" s="9"/>
      <c r="E13" s="9"/>
      <c r="F13" s="11" t="s">
        <v>82</v>
      </c>
      <c r="G13" s="11" t="s">
        <v>85</v>
      </c>
      <c r="H13" s="11" t="s">
        <v>87</v>
      </c>
      <c r="I13" s="11" t="s">
        <v>89</v>
      </c>
      <c r="J13" s="11" t="s">
        <v>116</v>
      </c>
      <c r="K13" s="12" t="s">
        <v>126</v>
      </c>
      <c r="L13" s="13" t="s">
        <v>71</v>
      </c>
      <c r="M13" s="13" t="s">
        <v>104</v>
      </c>
      <c r="N13" s="5" t="s">
        <v>69</v>
      </c>
    </row>
    <row r="14" spans="2:14" ht="15.75">
      <c r="B14" s="6" t="s">
        <v>65</v>
      </c>
      <c r="C14" s="4"/>
      <c r="D14" s="9"/>
      <c r="E14" s="9"/>
      <c r="F14" s="11" t="s">
        <v>70</v>
      </c>
      <c r="G14" s="11" t="s">
        <v>72</v>
      </c>
      <c r="H14" s="11" t="s">
        <v>72</v>
      </c>
      <c r="I14" s="11" t="s">
        <v>74</v>
      </c>
      <c r="J14" s="11" t="s">
        <v>70</v>
      </c>
      <c r="K14" s="11" t="s">
        <v>70</v>
      </c>
      <c r="L14" s="11" t="s">
        <v>72</v>
      </c>
      <c r="M14" s="11"/>
      <c r="N14" s="5"/>
    </row>
    <row r="15" spans="2:14" ht="15.75">
      <c r="B15" s="6" t="s">
        <v>24</v>
      </c>
      <c r="C15" s="4">
        <v>10853</v>
      </c>
      <c r="D15" s="9"/>
      <c r="E15" s="9"/>
      <c r="F15" s="11" t="s">
        <v>35</v>
      </c>
      <c r="G15" s="11" t="s">
        <v>22</v>
      </c>
      <c r="H15" s="11" t="s">
        <v>41</v>
      </c>
      <c r="I15" s="11" t="s">
        <v>22</v>
      </c>
      <c r="J15" s="11" t="s">
        <v>107</v>
      </c>
      <c r="K15" s="11" t="s">
        <v>120</v>
      </c>
      <c r="L15" s="11" t="s">
        <v>28</v>
      </c>
      <c r="M15" s="11" t="s">
        <v>98</v>
      </c>
      <c r="N15" s="5" t="s">
        <v>43</v>
      </c>
    </row>
    <row r="16" spans="2:15" ht="15.75">
      <c r="B16" s="6" t="s">
        <v>46</v>
      </c>
      <c r="C16" s="4">
        <v>790363</v>
      </c>
      <c r="D16" s="9"/>
      <c r="E16" s="9"/>
      <c r="F16" s="11" t="s">
        <v>81</v>
      </c>
      <c r="G16" s="11" t="s">
        <v>80</v>
      </c>
      <c r="H16" s="11" t="s">
        <v>79</v>
      </c>
      <c r="I16" s="11" t="s">
        <v>78</v>
      </c>
      <c r="J16" s="11" t="s">
        <v>108</v>
      </c>
      <c r="K16" s="11" t="s">
        <v>121</v>
      </c>
      <c r="L16" s="11" t="s">
        <v>77</v>
      </c>
      <c r="M16" s="11" t="s">
        <v>99</v>
      </c>
      <c r="N16" s="5" t="s">
        <v>76</v>
      </c>
      <c r="O16" t="s">
        <v>113</v>
      </c>
    </row>
    <row r="17" spans="2:14" ht="15.75">
      <c r="B17" s="6" t="s">
        <v>31</v>
      </c>
      <c r="C17" s="4">
        <v>10853</v>
      </c>
      <c r="D17" s="9"/>
      <c r="E17" s="9"/>
      <c r="F17" s="11" t="s">
        <v>21</v>
      </c>
      <c r="G17" s="11" t="s">
        <v>38</v>
      </c>
      <c r="H17" s="11" t="s">
        <v>21</v>
      </c>
      <c r="I17" s="11" t="s">
        <v>21</v>
      </c>
      <c r="J17" s="11" t="s">
        <v>100</v>
      </c>
      <c r="K17" s="11" t="s">
        <v>100</v>
      </c>
      <c r="L17" s="11" t="s">
        <v>26</v>
      </c>
      <c r="M17" s="11" t="s">
        <v>100</v>
      </c>
      <c r="N17" s="5" t="s">
        <v>25</v>
      </c>
    </row>
    <row r="18" spans="2:14" ht="15.75">
      <c r="B18" s="6" t="s">
        <v>75</v>
      </c>
      <c r="C18" s="4">
        <v>790363</v>
      </c>
      <c r="D18" s="9"/>
      <c r="E18" s="9"/>
      <c r="F18" s="11" t="s">
        <v>55</v>
      </c>
      <c r="G18" s="11" t="s">
        <v>54</v>
      </c>
      <c r="H18" s="11" t="s">
        <v>53</v>
      </c>
      <c r="I18" s="11" t="s">
        <v>52</v>
      </c>
      <c r="J18" s="11" t="s">
        <v>109</v>
      </c>
      <c r="K18" s="11" t="s">
        <v>122</v>
      </c>
      <c r="L18" s="11" t="s">
        <v>56</v>
      </c>
      <c r="M18" s="11" t="s">
        <v>101</v>
      </c>
      <c r="N18" s="5" t="s">
        <v>47</v>
      </c>
    </row>
    <row r="19" spans="2:14" ht="15.75">
      <c r="B19" s="6" t="s">
        <v>90</v>
      </c>
      <c r="C19" s="4">
        <v>10875440</v>
      </c>
      <c r="D19" s="9"/>
      <c r="E19" s="9"/>
      <c r="F19" s="11" t="s">
        <v>36</v>
      </c>
      <c r="G19" s="11" t="s">
        <v>21</v>
      </c>
      <c r="H19" s="11" t="s">
        <v>21</v>
      </c>
      <c r="I19" s="11" t="s">
        <v>21</v>
      </c>
      <c r="J19" s="11" t="s">
        <v>110</v>
      </c>
      <c r="K19" s="11" t="s">
        <v>123</v>
      </c>
      <c r="L19" s="11" t="s">
        <v>19</v>
      </c>
      <c r="M19" s="11" t="s">
        <v>102</v>
      </c>
      <c r="N19" s="5" t="s">
        <v>20</v>
      </c>
    </row>
    <row r="20" spans="2:14" ht="15.75">
      <c r="B20" s="6" t="s">
        <v>91</v>
      </c>
      <c r="C20" s="4">
        <v>10875440</v>
      </c>
      <c r="D20" s="9"/>
      <c r="E20" s="9"/>
      <c r="F20" s="11" t="s">
        <v>21</v>
      </c>
      <c r="G20" s="11" t="s">
        <v>39</v>
      </c>
      <c r="H20" s="11" t="s">
        <v>38</v>
      </c>
      <c r="I20" s="11" t="s">
        <v>21</v>
      </c>
      <c r="J20" s="11" t="s">
        <v>21</v>
      </c>
      <c r="K20" s="11" t="s">
        <v>100</v>
      </c>
      <c r="L20" s="11" t="s">
        <v>22</v>
      </c>
      <c r="M20" s="11" t="s">
        <v>21</v>
      </c>
      <c r="N20" s="5" t="s">
        <v>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Nikolay Mihaylov</dc:creator>
  <cp:keywords/>
  <dc:description/>
  <cp:lastModifiedBy>Nikolay Mihaylov</cp:lastModifiedBy>
  <dcterms:created xsi:type="dcterms:W3CDTF">2010-12-22T13:59:21Z</dcterms:created>
  <dcterms:modified xsi:type="dcterms:W3CDTF">2010-12-27T15:46:39Z</dcterms:modified>
  <cp:category/>
  <cp:version/>
  <cp:contentType/>
  <cp:contentStatus/>
</cp:coreProperties>
</file>